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P:\2021_2027\00 wzory pomocnicze dla PF\projekty eko - materiały\000_wzory załączników dla PF_wer edyt\"/>
    </mc:Choice>
  </mc:AlternateContent>
  <xr:revisionPtr revIDLastSave="0" documentId="13_ncr:1_{89F17386-5DE5-4B8C-AB8E-B0F9756B7FF2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" l="1"/>
  <c r="C48" i="2"/>
  <c r="D49" i="2" l="1"/>
  <c r="D20" i="2" l="1"/>
  <c r="G20" i="1" l="1"/>
  <c r="H20" i="1"/>
  <c r="H19" i="1"/>
  <c r="G19" i="1"/>
  <c r="G13" i="1" l="1"/>
  <c r="G25" i="1"/>
  <c r="G39" i="1" s="1"/>
  <c r="G53" i="1" s="1"/>
  <c r="H25" i="1"/>
  <c r="H39" i="1" s="1"/>
  <c r="H53" i="1" s="1"/>
  <c r="F25" i="1"/>
  <c r="F39" i="1" s="1"/>
  <c r="F53" i="1" s="1"/>
  <c r="G21" i="1"/>
  <c r="H21" i="1"/>
  <c r="H13" i="1"/>
  <c r="T55" i="1" l="1"/>
  <c r="U55" i="1"/>
  <c r="T28" i="1"/>
  <c r="T42" i="1" s="1"/>
  <c r="U28" i="1"/>
  <c r="U42" i="1" s="1"/>
  <c r="D15" i="2"/>
  <c r="D24" i="2" s="1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l="1"/>
</calcChain>
</file>

<file path=xl/sharedStrings.xml><?xml version="1.0" encoding="utf-8"?>
<sst xmlns="http://schemas.openxmlformats.org/spreadsheetml/2006/main" count="267" uniqueCount="137">
  <si>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</si>
  <si>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</si>
  <si>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</si>
  <si>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</si>
  <si>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</si>
  <si>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</si>
  <si>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</si>
  <si>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</si>
  <si>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</si>
  <si>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</si>
  <si>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</si>
  <si>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</si>
  <si>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</si>
  <si>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</si>
  <si>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</si>
  <si>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</si>
  <si>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</si>
  <si>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</si>
  <si>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</si>
  <si>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</si>
  <si>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</si>
  <si>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</si>
  <si>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</si>
  <si>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</si>
  <si>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</si>
  <si>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</si>
  <si>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</si>
  <si>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</si>
  <si>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</si>
  <si>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</si>
  <si>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</si>
  <si>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</si>
  <si>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</si>
  <si>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</si>
  <si>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</si>
  <si>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</si>
  <si>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</si>
  <si>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</si>
  <si>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</si>
  <si>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</si>
  <si>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</si>
  <si>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</si>
  <si>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</si>
  <si>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</si>
  <si>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</si>
  <si>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</si>
  <si>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</si>
  <si>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</si>
  <si>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</si>
  <si>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</si>
  <si>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</si>
  <si>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</si>
  <si>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</si>
  <si>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</si>
  <si>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</si>
  <si>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</si>
  <si>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</si>
  <si>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</si>
  <si>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</si>
  <si>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</si>
  <si>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</si>
  <si>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</si>
  <si>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</si>
  <si>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</si>
  <si>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</si>
  <si>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</si>
  <si>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</si>
  <si>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</si>
  <si>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Analiza wykonalności przedsięwzięcia</t>
  </si>
  <si>
    <t>Okres realizacji Projektu (n)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</si>
  <si>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</si>
  <si>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</si>
  <si>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</si>
  <si>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</si>
  <si>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</si>
  <si>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</si>
  <si>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</si>
  <si>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</si>
  <si>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dotacja</t>
  </si>
  <si>
    <t>w tym nakłady kwalifikowane na magazyn energii/ciepła</t>
  </si>
  <si>
    <t>Wybrane wskaźniki emisji CO2 (2023 r.)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</si>
  <si>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</si>
  <si>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</si>
  <si>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</si>
  <si>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</si>
  <si>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</si>
  <si>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</si>
  <si>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</si>
  <si>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</si>
  <si>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</si>
  <si>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</si>
  <si>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Wskaźniki emisji pyłów dla małych źródeł ciepła na węgiel</t>
  </si>
  <si>
    <t>Piece węglowe, kotły węglowe starego typu</t>
  </si>
  <si>
    <t>Udział</t>
  </si>
  <si>
    <t>Pył całkowity*</t>
  </si>
  <si>
    <t>PM10</t>
  </si>
  <si>
    <t>PM2,5</t>
  </si>
  <si>
    <t>Kotły na drewno opałowe i pelety zgodnie z wymaganiami Ekoprojektu i programów ochrony powietrza</t>
  </si>
  <si>
    <t>* Całkowity pył zawieszony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</si>
  <si>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</si>
  <si>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</si>
  <si>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</si>
  <si>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</si>
  <si>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</si>
  <si>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</si>
  <si>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</si>
  <si>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</si>
  <si>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</si>
  <si>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</si>
  <si>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</si>
  <si>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</si>
  <si>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</si>
  <si>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</si>
  <si>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</si>
  <si>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</si>
  <si>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</si>
  <si>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</si>
  <si>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</si>
  <si>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</si>
  <si>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Redukcja emisji pyłów ze źródeł ciepła</t>
  </si>
  <si>
    <t>Dla kotłów zastępowanych przez pompę ciepła</t>
  </si>
  <si>
    <t>Zużycie paliwa (węgiel)</t>
  </si>
  <si>
    <t>WpB</t>
  </si>
  <si>
    <t>Wskaźnik emisji bazowy</t>
  </si>
  <si>
    <t>Emisja bazowa / redukcja emisji</t>
  </si>
  <si>
    <t>Redukcja emisji pyłów E = EB</t>
  </si>
  <si>
    <t>Dla kotłów wymienianych na kotły na biomasę</t>
  </si>
  <si>
    <t>WpR</t>
  </si>
  <si>
    <t>Wskaźnik emisji dla nowego kotła</t>
  </si>
  <si>
    <t>Emisja po realizacji inwestycji</t>
  </si>
  <si>
    <t>Dopuszczalne wielkości emisji (mg/Nm3) dla nowych większych kotłów znajdują się w Analizie wykonalności dla Projektu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</si>
  <si>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</si>
  <si>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</si>
  <si>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</si>
  <si>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Numer Wniosku o pożyczkę (wypełnia PF) …………………………………..</t>
  </si>
  <si>
    <t>dane do wstawienia dla danego Projektu zaznaczone są kolorem.</t>
  </si>
  <si>
    <t xml:space="preserve">Załącznik do Analizy wykonalności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</si>
</sst>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  <numFmt numFmtId="170" formatCode="0.0"/>
  </numFmts>
  <fonts count="2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3" fillId="0" borderId="0"/>
  </cellStyleXfs>
  <cellXfs count="146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0" fontId="15" fillId="0" borderId="5" xfId="0" applyFont="1" applyBorder="1" applyAlignment="1">
      <alignment horizontal="center"/>
    </xf>
    <xf numFmtId="168" fontId="0" fillId="0" borderId="5" xfId="1" applyNumberFormat="1" applyFont="1" applyBorder="1"/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0" fillId="0" borderId="5" xfId="0" applyNumberFormat="1" applyBorder="1"/>
    <xf numFmtId="170" fontId="0" fillId="0" borderId="0" xfId="0" applyNumberFormat="1" applyAlignment="1">
      <alignment horizontal="center"/>
    </xf>
    <xf numFmtId="0" fontId="2" fillId="0" borderId="5" xfId="0" applyFont="1" applyBorder="1"/>
    <xf numFmtId="170" fontId="0" fillId="0" borderId="5" xfId="0" applyNumberFormat="1" applyBorder="1" applyAlignment="1">
      <alignment horizontal="center"/>
    </xf>
    <xf numFmtId="0" fontId="19" fillId="0" borderId="0" xfId="14" applyFont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1"/>
  <sheetViews>
    <sheetView tabSelected="1" view="pageLayout" topLeftCell="A60" zoomScale="115" zoomScaleNormal="100" zoomScalePageLayoutView="115" workbookViewId="0">
      <selection activeCell="E32" sqref="E32"/>
    </sheetView>
  </sheetViews>
  <sheetFormatPr defaultRowHeight="14.4" x14ac:dyDescent="0.3"/>
  <cols>
    <col min="1" max="1" width="3" customWidth="1"/>
    <col min="2" max="2" width="9.88671875" customWidth="1"/>
    <col min="3" max="3" width="8.5546875" customWidth="1"/>
    <col min="4" max="4" width="9.33203125" customWidth="1"/>
    <col min="5" max="5" width="51.109375" customWidth="1"/>
  </cols>
  <sheetData>
    <row r="2" spans="2:5" x14ac:dyDescent="0.3">
      <c r="B2" t="s">
        <v>134</v>
      </c>
    </row>
    <row r="4" spans="2:5" ht="19.5" customHeight="1" x14ac:dyDescent="0.3">
      <c r="B4" s="137"/>
      <c r="C4" s="137"/>
      <c r="D4" s="137"/>
      <c r="E4" s="137"/>
    </row>
    <row r="5" spans="2:5" ht="17.25" customHeight="1" x14ac:dyDescent="0.3">
      <c r="B5" s="138" t="s">
        <v>136</v>
      </c>
      <c r="C5" s="138"/>
      <c r="D5" s="138"/>
      <c r="E5" s="138"/>
    </row>
    <row r="6" spans="2:5" x14ac:dyDescent="0.3">
      <c r="B6" s="106"/>
      <c r="C6" s="106"/>
      <c r="D6" s="106"/>
      <c r="E6" s="106"/>
    </row>
    <row r="7" spans="2:5" x14ac:dyDescent="0.3">
      <c r="B7" s="108" t="s">
        <v>70</v>
      </c>
    </row>
    <row r="9" spans="2:5" x14ac:dyDescent="0.3">
      <c r="B9" s="100" t="s">
        <v>60</v>
      </c>
    </row>
    <row r="10" spans="2:5" x14ac:dyDescent="0.3">
      <c r="B10" t="s">
        <v>32</v>
      </c>
    </row>
    <row r="11" spans="2:5" x14ac:dyDescent="0.3">
      <c r="B11" s="94" t="s">
        <v>35</v>
      </c>
      <c r="C11" s="95"/>
      <c r="D11" s="113"/>
      <c r="E11" s="95" t="s">
        <v>33</v>
      </c>
    </row>
    <row r="12" spans="2:5" x14ac:dyDescent="0.3">
      <c r="B12" s="94" t="s">
        <v>65</v>
      </c>
      <c r="C12" s="94" t="s">
        <v>31</v>
      </c>
      <c r="D12" s="113"/>
      <c r="E12" s="95" t="s">
        <v>66</v>
      </c>
    </row>
    <row r="13" spans="2:5" x14ac:dyDescent="0.3">
      <c r="B13" s="94" t="s">
        <v>63</v>
      </c>
      <c r="C13" s="94" t="s">
        <v>8</v>
      </c>
      <c r="D13" s="114"/>
      <c r="E13" s="95" t="s">
        <v>61</v>
      </c>
    </row>
    <row r="14" spans="2:5" x14ac:dyDescent="0.3">
      <c r="B14" s="94" t="s">
        <v>64</v>
      </c>
      <c r="C14" s="94" t="s">
        <v>8</v>
      </c>
      <c r="D14" s="114"/>
      <c r="E14" s="95" t="s">
        <v>62</v>
      </c>
    </row>
    <row r="15" spans="2:5" x14ac:dyDescent="0.3">
      <c r="B15" s="94" t="s">
        <v>34</v>
      </c>
      <c r="C15" s="94" t="s">
        <v>8</v>
      </c>
      <c r="D15" s="96">
        <f>SUM(D13:D14)</f>
        <v>0</v>
      </c>
      <c r="E15" s="95" t="s">
        <v>54</v>
      </c>
    </row>
    <row r="16" spans="2:5" x14ac:dyDescent="0.3">
      <c r="B16" s="94" t="s">
        <v>78</v>
      </c>
      <c r="C16" s="94" t="s">
        <v>8</v>
      </c>
      <c r="D16" s="96"/>
      <c r="E16" s="95" t="s">
        <v>79</v>
      </c>
    </row>
    <row r="17" spans="2:5" x14ac:dyDescent="0.3">
      <c r="B17" s="94" t="s">
        <v>38</v>
      </c>
      <c r="C17" s="94" t="s">
        <v>36</v>
      </c>
      <c r="D17" s="114"/>
      <c r="E17" s="95" t="s">
        <v>37</v>
      </c>
    </row>
    <row r="18" spans="2:5" x14ac:dyDescent="0.3">
      <c r="B18" s="94" t="s">
        <v>71</v>
      </c>
      <c r="C18" s="94" t="s">
        <v>36</v>
      </c>
      <c r="D18" s="114"/>
      <c r="E18" s="95" t="s">
        <v>39</v>
      </c>
    </row>
    <row r="19" spans="2:5" x14ac:dyDescent="0.3">
      <c r="B19" s="94" t="s">
        <v>40</v>
      </c>
      <c r="C19" s="94" t="s">
        <v>36</v>
      </c>
      <c r="D19" s="114"/>
      <c r="E19" s="95" t="s">
        <v>41</v>
      </c>
    </row>
    <row r="20" spans="2:5" x14ac:dyDescent="0.3">
      <c r="B20" s="109" t="s">
        <v>74</v>
      </c>
      <c r="C20" s="94" t="s">
        <v>36</v>
      </c>
      <c r="D20" s="96">
        <f>D17-D18+D19</f>
        <v>0</v>
      </c>
      <c r="E20" s="110" t="s">
        <v>76</v>
      </c>
    </row>
    <row r="21" spans="2:5" x14ac:dyDescent="0.3">
      <c r="B21" s="97"/>
      <c r="C21" s="94" t="s">
        <v>9</v>
      </c>
      <c r="D21" s="103"/>
      <c r="E21" s="95" t="s">
        <v>43</v>
      </c>
    </row>
    <row r="22" spans="2:5" x14ac:dyDescent="0.3">
      <c r="B22" s="101"/>
      <c r="C22" s="92"/>
      <c r="D22" s="102"/>
    </row>
    <row r="23" spans="2:5" x14ac:dyDescent="0.3">
      <c r="B23" s="100" t="s">
        <v>58</v>
      </c>
    </row>
    <row r="24" spans="2:5" x14ac:dyDescent="0.3">
      <c r="B24" s="94" t="s">
        <v>30</v>
      </c>
      <c r="C24" s="94" t="s">
        <v>31</v>
      </c>
      <c r="D24" s="104" t="str">
        <f>IF(D20=0,"bd",D15/D20)</f>
        <v>bd</v>
      </c>
      <c r="E24" s="95" t="s">
        <v>75</v>
      </c>
    </row>
    <row r="25" spans="2:5" x14ac:dyDescent="0.3">
      <c r="B25" s="94" t="s">
        <v>42</v>
      </c>
      <c r="C25" s="94" t="s">
        <v>8</v>
      </c>
      <c r="D25" s="96">
        <f>Efektywnosc!E59</f>
        <v>0</v>
      </c>
      <c r="E25" s="95" t="s">
        <v>67</v>
      </c>
    </row>
    <row r="26" spans="2:5" x14ac:dyDescent="0.3">
      <c r="B26" s="94" t="s">
        <v>29</v>
      </c>
      <c r="C26" s="94" t="s">
        <v>9</v>
      </c>
      <c r="D26" s="98" t="e">
        <f>Efektywnosc!E60</f>
        <v>#NUM!</v>
      </c>
      <c r="E26" s="95" t="s">
        <v>44</v>
      </c>
    </row>
    <row r="27" spans="2:5" x14ac:dyDescent="0.3">
      <c r="B27" s="92"/>
      <c r="C27" s="92"/>
      <c r="D27" s="93"/>
    </row>
    <row r="28" spans="2:5" x14ac:dyDescent="0.3">
      <c r="B28" s="115" t="s">
        <v>77</v>
      </c>
      <c r="C28" s="92"/>
      <c r="D28" s="93"/>
    </row>
    <row r="29" spans="2:5" x14ac:dyDescent="0.3">
      <c r="B29" s="118" t="s">
        <v>135</v>
      </c>
      <c r="C29" s="115"/>
      <c r="D29" s="116"/>
      <c r="E29" s="117"/>
    </row>
    <row r="30" spans="2:5" x14ac:dyDescent="0.3">
      <c r="B30" s="136"/>
      <c r="C30" s="92"/>
      <c r="D30" s="93"/>
    </row>
    <row r="31" spans="2:5" x14ac:dyDescent="0.3">
      <c r="B31" s="92"/>
      <c r="C31" s="92"/>
      <c r="D31" s="93"/>
    </row>
    <row r="32" spans="2:5" x14ac:dyDescent="0.3">
      <c r="B32" s="92"/>
      <c r="C32" s="92"/>
    </row>
    <row r="33" spans="2:5" ht="15.6" x14ac:dyDescent="0.3">
      <c r="B33" s="133" t="s">
        <v>99</v>
      </c>
      <c r="C33" s="134"/>
      <c r="D33" s="134"/>
      <c r="E33" s="134"/>
    </row>
    <row r="34" spans="2:5" x14ac:dyDescent="0.3">
      <c r="B34" s="100"/>
      <c r="C34" s="134"/>
      <c r="D34" s="134"/>
      <c r="E34" s="134"/>
    </row>
    <row r="35" spans="2:5" x14ac:dyDescent="0.3">
      <c r="B35" s="100" t="s">
        <v>100</v>
      </c>
      <c r="C35" s="134"/>
      <c r="D35" s="134"/>
      <c r="E35" s="134"/>
    </row>
    <row r="36" spans="2:5" x14ac:dyDescent="0.3">
      <c r="B36" s="100" t="s">
        <v>131</v>
      </c>
    </row>
    <row r="37" spans="2:5" x14ac:dyDescent="0.3">
      <c r="B37" s="94" t="s">
        <v>101</v>
      </c>
      <c r="C37" s="94" t="s">
        <v>102</v>
      </c>
      <c r="D37" s="95"/>
      <c r="E37" s="95" t="s">
        <v>132</v>
      </c>
    </row>
    <row r="38" spans="2:5" x14ac:dyDescent="0.3">
      <c r="B38" s="94" t="s">
        <v>103</v>
      </c>
      <c r="C38" s="94" t="s">
        <v>89</v>
      </c>
      <c r="D38" s="95"/>
      <c r="E38" s="95" t="s">
        <v>104</v>
      </c>
    </row>
    <row r="39" spans="2:5" x14ac:dyDescent="0.3">
      <c r="B39" s="94" t="s">
        <v>105</v>
      </c>
      <c r="C39" s="94" t="s">
        <v>106</v>
      </c>
      <c r="D39" s="95"/>
      <c r="E39" s="95" t="s">
        <v>107</v>
      </c>
    </row>
    <row r="40" spans="2:5" x14ac:dyDescent="0.3">
      <c r="B40" s="94" t="s">
        <v>108</v>
      </c>
      <c r="C40" s="94" t="s">
        <v>106</v>
      </c>
      <c r="D40" s="95"/>
      <c r="E40" s="95" t="s">
        <v>109</v>
      </c>
    </row>
    <row r="41" spans="2:5" x14ac:dyDescent="0.3">
      <c r="B41" s="92"/>
      <c r="C41" s="92"/>
    </row>
    <row r="42" spans="2:5" x14ac:dyDescent="0.3">
      <c r="B42" s="100" t="s">
        <v>110</v>
      </c>
    </row>
    <row r="43" spans="2:5" x14ac:dyDescent="0.3">
      <c r="B43" s="94" t="s">
        <v>111</v>
      </c>
      <c r="C43" s="94" t="s">
        <v>106</v>
      </c>
      <c r="D43" s="95"/>
      <c r="E43" s="95" t="s">
        <v>112</v>
      </c>
    </row>
    <row r="44" spans="2:5" x14ac:dyDescent="0.3">
      <c r="B44" s="94" t="s">
        <v>113</v>
      </c>
      <c r="C44" s="92" t="s">
        <v>84</v>
      </c>
      <c r="D44" s="95"/>
      <c r="E44" s="95" t="s">
        <v>104</v>
      </c>
    </row>
    <row r="45" spans="2:5" x14ac:dyDescent="0.3">
      <c r="B45" s="94" t="s">
        <v>105</v>
      </c>
      <c r="C45" s="94" t="s">
        <v>106</v>
      </c>
      <c r="D45" s="95"/>
      <c r="E45" s="95" t="s">
        <v>107</v>
      </c>
    </row>
    <row r="46" spans="2:5" x14ac:dyDescent="0.3">
      <c r="B46" s="92"/>
      <c r="C46" s="92"/>
    </row>
    <row r="47" spans="2:5" x14ac:dyDescent="0.3">
      <c r="B47" s="135" t="s">
        <v>114</v>
      </c>
      <c r="C47" s="92"/>
      <c r="D47" s="92"/>
    </row>
    <row r="48" spans="2:5" x14ac:dyDescent="0.3">
      <c r="B48" s="94" t="s">
        <v>101</v>
      </c>
      <c r="C48" s="94" t="str">
        <f>C37</f>
        <v>MWh/rok</v>
      </c>
      <c r="D48" s="94"/>
      <c r="E48" s="95" t="str">
        <f>E37</f>
        <v>Roczne zużycie energii elektrycznej</v>
      </c>
    </row>
    <row r="49" spans="2:5" x14ac:dyDescent="0.3">
      <c r="B49" s="94" t="s">
        <v>103</v>
      </c>
      <c r="C49" s="94" t="s">
        <v>89</v>
      </c>
      <c r="D49" s="94">
        <f>'Wskazniki emisji'!C9/1000</f>
        <v>0</v>
      </c>
      <c r="E49" s="95" t="s">
        <v>104</v>
      </c>
    </row>
    <row r="50" spans="2:5" x14ac:dyDescent="0.3">
      <c r="B50" s="94" t="s">
        <v>115</v>
      </c>
      <c r="C50" s="94" t="s">
        <v>106</v>
      </c>
      <c r="D50" s="94"/>
      <c r="E50" s="95" t="s">
        <v>116</v>
      </c>
    </row>
    <row r="51" spans="2:5" x14ac:dyDescent="0.3">
      <c r="B51" s="94" t="s">
        <v>108</v>
      </c>
      <c r="C51" s="94" t="s">
        <v>106</v>
      </c>
      <c r="D51" s="94"/>
      <c r="E51" s="95" t="s">
        <v>117</v>
      </c>
    </row>
    <row r="52" spans="2:5" x14ac:dyDescent="0.3">
      <c r="B52" s="135" t="s">
        <v>118</v>
      </c>
      <c r="C52" s="92"/>
      <c r="D52" s="92"/>
    </row>
    <row r="53" spans="2:5" x14ac:dyDescent="0.3">
      <c r="B53" s="94" t="s">
        <v>108</v>
      </c>
      <c r="C53" s="94" t="s">
        <v>106</v>
      </c>
      <c r="D53" s="94"/>
      <c r="E53" s="95" t="s">
        <v>109</v>
      </c>
    </row>
    <row r="54" spans="2:5" x14ac:dyDescent="0.3">
      <c r="B54" s="134"/>
      <c r="C54" s="134"/>
      <c r="D54" s="134"/>
      <c r="E54" s="134"/>
    </row>
    <row r="55" spans="2:5" x14ac:dyDescent="0.3">
      <c r="B55" s="100" t="s">
        <v>119</v>
      </c>
      <c r="C55" s="134"/>
      <c r="D55" s="134"/>
      <c r="E55" s="134"/>
    </row>
    <row r="56" spans="2:5" x14ac:dyDescent="0.3">
      <c r="B56" s="100" t="s">
        <v>120</v>
      </c>
      <c r="D56" s="92"/>
    </row>
    <row r="57" spans="2:5" x14ac:dyDescent="0.3">
      <c r="B57" s="94" t="s">
        <v>111</v>
      </c>
      <c r="C57" s="94" t="s">
        <v>106</v>
      </c>
      <c r="D57" s="94"/>
      <c r="E57" s="95" t="s">
        <v>121</v>
      </c>
    </row>
    <row r="58" spans="2:5" x14ac:dyDescent="0.3">
      <c r="B58" s="94" t="s">
        <v>122</v>
      </c>
      <c r="C58" s="94" t="s">
        <v>84</v>
      </c>
      <c r="D58" s="94"/>
      <c r="E58" s="95" t="s">
        <v>123</v>
      </c>
    </row>
    <row r="59" spans="2:5" x14ac:dyDescent="0.3">
      <c r="B59" s="94" t="s">
        <v>105</v>
      </c>
      <c r="C59" s="94" t="s">
        <v>106</v>
      </c>
      <c r="D59" s="94"/>
      <c r="E59" s="95" t="s">
        <v>124</v>
      </c>
    </row>
    <row r="60" spans="2:5" x14ac:dyDescent="0.3">
      <c r="B60" s="94" t="s">
        <v>108</v>
      </c>
      <c r="C60" s="94" t="s">
        <v>106</v>
      </c>
      <c r="D60" s="94"/>
      <c r="E60" s="95" t="s">
        <v>109</v>
      </c>
    </row>
    <row r="61" spans="2:5" x14ac:dyDescent="0.3">
      <c r="B61" s="100" t="s">
        <v>125</v>
      </c>
      <c r="C61" s="134"/>
      <c r="D61" s="134"/>
      <c r="E61" s="134"/>
    </row>
    <row r="62" spans="2:5" x14ac:dyDescent="0.3">
      <c r="B62" s="100" t="s">
        <v>126</v>
      </c>
      <c r="D62" s="92"/>
    </row>
    <row r="63" spans="2:5" x14ac:dyDescent="0.3">
      <c r="B63" s="94" t="s">
        <v>111</v>
      </c>
      <c r="C63" s="94" t="s">
        <v>106</v>
      </c>
      <c r="D63" s="94"/>
      <c r="E63" s="95" t="s">
        <v>121</v>
      </c>
    </row>
    <row r="64" spans="2:5" x14ac:dyDescent="0.3">
      <c r="B64" s="94" t="s">
        <v>122</v>
      </c>
      <c r="C64" s="94" t="s">
        <v>84</v>
      </c>
      <c r="D64" s="94"/>
      <c r="E64" s="95" t="s">
        <v>123</v>
      </c>
    </row>
    <row r="65" spans="2:5" x14ac:dyDescent="0.3">
      <c r="B65" s="94" t="s">
        <v>105</v>
      </c>
      <c r="C65" s="94" t="s">
        <v>106</v>
      </c>
      <c r="D65" s="94"/>
      <c r="E65" s="95" t="s">
        <v>124</v>
      </c>
    </row>
    <row r="66" spans="2:5" x14ac:dyDescent="0.3">
      <c r="B66" s="94" t="s">
        <v>127</v>
      </c>
      <c r="C66" s="94" t="s">
        <v>84</v>
      </c>
      <c r="D66" s="95"/>
      <c r="E66" s="95" t="s">
        <v>128</v>
      </c>
    </row>
    <row r="67" spans="2:5" x14ac:dyDescent="0.3">
      <c r="B67" s="94" t="s">
        <v>115</v>
      </c>
      <c r="C67" s="94" t="s">
        <v>106</v>
      </c>
      <c r="D67" s="95"/>
      <c r="E67" s="95" t="s">
        <v>129</v>
      </c>
    </row>
    <row r="68" spans="2:5" x14ac:dyDescent="0.3">
      <c r="B68" s="94" t="s">
        <v>108</v>
      </c>
      <c r="C68" s="94" t="s">
        <v>106</v>
      </c>
      <c r="D68" s="95"/>
      <c r="E68" s="95" t="s">
        <v>117</v>
      </c>
    </row>
    <row r="70" spans="2:5" ht="30.75" customHeight="1" x14ac:dyDescent="0.3">
      <c r="B70" s="139" t="s">
        <v>133</v>
      </c>
      <c r="C70" s="139"/>
      <c r="D70" s="139"/>
      <c r="E70" s="139"/>
    </row>
    <row r="71" spans="2:5" x14ac:dyDescent="0.3">
      <c r="B71" s="94" t="s">
        <v>108</v>
      </c>
      <c r="C71" s="94" t="s">
        <v>106</v>
      </c>
      <c r="D71" s="95"/>
      <c r="E71" s="95" t="s">
        <v>117</v>
      </c>
    </row>
  </sheetData>
  <mergeCells count="3">
    <mergeCell ref="B4:E4"/>
    <mergeCell ref="B5:E5"/>
    <mergeCell ref="B70:E7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&amp;C&amp;"Calibri,Kursywa"&amp;KFF0000Należy dodać właściwy logotyp</oddFooter>
  </headerFooter>
  <rowBreaks count="1" manualBreakCount="1">
    <brk id="32" max="16383" man="1"/>
  </rowBreaks>
  <ignoredErrors>
    <ignoredError sqref="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61"/>
  <sheetViews>
    <sheetView topLeftCell="A30" workbookViewId="0">
      <selection activeCell="F25" sqref="F25"/>
    </sheetView>
  </sheetViews>
  <sheetFormatPr defaultColWidth="10.33203125" defaultRowHeight="10.199999999999999" x14ac:dyDescent="0.3"/>
  <cols>
    <col min="1" max="1" width="2.5546875" style="2" customWidth="1"/>
    <col min="2" max="2" width="4.33203125" style="1" customWidth="1"/>
    <col min="3" max="3" width="42.33203125" style="4" customWidth="1"/>
    <col min="4" max="4" width="7.33203125" style="1" customWidth="1"/>
    <col min="5" max="5" width="8.5546875" style="2" customWidth="1"/>
    <col min="6" max="21" width="6.6640625" style="2" customWidth="1"/>
    <col min="22" max="22" width="7.5546875" style="2" customWidth="1"/>
    <col min="23" max="16384" width="10.33203125" style="2"/>
  </cols>
  <sheetData>
    <row r="2" spans="2:21" ht="15" customHeight="1" x14ac:dyDescent="0.3">
      <c r="C2" s="107" t="s">
        <v>68</v>
      </c>
    </row>
    <row r="3" spans="2:21" ht="15.6" x14ac:dyDescent="0.3">
      <c r="B3" s="3"/>
      <c r="C3" s="5" t="s">
        <v>0</v>
      </c>
    </row>
    <row r="4" spans="2:21" ht="11.25" customHeight="1" x14ac:dyDescent="0.3">
      <c r="B4" s="3"/>
    </row>
    <row r="5" spans="2:21" ht="12" x14ac:dyDescent="0.3">
      <c r="B5" s="140" t="s">
        <v>1</v>
      </c>
      <c r="C5" s="141"/>
      <c r="D5" s="141"/>
      <c r="E5" s="14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3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0</v>
      </c>
      <c r="G6" s="10">
        <f t="shared" ref="G6:S6" si="0">F6+1</f>
        <v>1</v>
      </c>
      <c r="H6" s="10">
        <f t="shared" si="0"/>
        <v>2</v>
      </c>
      <c r="I6" s="10">
        <f>H6+1</f>
        <v>3</v>
      </c>
      <c r="J6" s="10">
        <f t="shared" si="0"/>
        <v>4</v>
      </c>
      <c r="K6" s="10">
        <f t="shared" si="0"/>
        <v>5</v>
      </c>
      <c r="L6" s="10">
        <f t="shared" si="0"/>
        <v>6</v>
      </c>
      <c r="M6" s="10">
        <f t="shared" si="0"/>
        <v>7</v>
      </c>
      <c r="N6" s="10">
        <f t="shared" si="0"/>
        <v>8</v>
      </c>
      <c r="O6" s="10">
        <f t="shared" si="0"/>
        <v>9</v>
      </c>
      <c r="P6" s="10">
        <f t="shared" si="0"/>
        <v>10</v>
      </c>
      <c r="Q6" s="10">
        <f t="shared" si="0"/>
        <v>11</v>
      </c>
      <c r="R6" s="10">
        <f t="shared" si="0"/>
        <v>12</v>
      </c>
      <c r="S6" s="10">
        <f t="shared" si="0"/>
        <v>13</v>
      </c>
      <c r="T6" s="10">
        <f t="shared" ref="T6" si="1">S6+1</f>
        <v>14</v>
      </c>
      <c r="U6" s="10">
        <f t="shared" ref="U6" si="2">T6+1</f>
        <v>15</v>
      </c>
    </row>
    <row r="7" spans="2:21" ht="14.1" customHeight="1" x14ac:dyDescent="0.3">
      <c r="B7" s="11">
        <v>1</v>
      </c>
      <c r="C7" s="12" t="s">
        <v>69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" customHeight="1" x14ac:dyDescent="0.3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" customHeight="1" x14ac:dyDescent="0.3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" customHeight="1" x14ac:dyDescent="0.3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" customHeight="1" x14ac:dyDescent="0.3">
      <c r="B11" s="11">
        <v>5</v>
      </c>
      <c r="C11" s="16" t="s">
        <v>48</v>
      </c>
      <c r="D11" s="17" t="s">
        <v>8</v>
      </c>
      <c r="E11" s="18">
        <f>SUM(F11:M11)</f>
        <v>0</v>
      </c>
      <c r="F11" s="18">
        <f>Parametry!D13</f>
        <v>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" customHeight="1" x14ac:dyDescent="0.3">
      <c r="B12" s="11">
        <v>6</v>
      </c>
      <c r="C12" s="16" t="s">
        <v>49</v>
      </c>
      <c r="D12" s="17"/>
      <c r="E12" s="18">
        <f>SUM(F12:M12)</f>
        <v>0</v>
      </c>
      <c r="F12" s="18">
        <f>Parametry!D14</f>
        <v>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" customHeight="1" x14ac:dyDescent="0.3">
      <c r="B13" s="11">
        <v>7</v>
      </c>
      <c r="C13" s="12" t="s">
        <v>45</v>
      </c>
      <c r="D13" s="17" t="s">
        <v>8</v>
      </c>
      <c r="E13" s="18">
        <f>SUM(F13:M13)</f>
        <v>0</v>
      </c>
      <c r="F13" s="20">
        <f>SUM(F9:F12)</f>
        <v>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" customHeight="1" x14ac:dyDescent="0.3">
      <c r="B14" s="11">
        <v>8</v>
      </c>
      <c r="C14" s="12" t="s">
        <v>50</v>
      </c>
      <c r="D14" s="17" t="s">
        <v>8</v>
      </c>
      <c r="E14" s="56">
        <f>E11+E9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" customHeight="1" x14ac:dyDescent="0.3">
      <c r="B15" s="11">
        <v>9</v>
      </c>
      <c r="C15" s="12" t="s">
        <v>51</v>
      </c>
      <c r="D15" s="17" t="s">
        <v>8</v>
      </c>
      <c r="E15" s="20">
        <f>E12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3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3">
      <c r="B17" s="140" t="s">
        <v>10</v>
      </c>
      <c r="C17" s="141"/>
      <c r="D17" s="141"/>
      <c r="E17" s="14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3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0</v>
      </c>
      <c r="G18" s="10">
        <f>G6</f>
        <v>1</v>
      </c>
      <c r="H18" s="10">
        <f>H6</f>
        <v>2</v>
      </c>
      <c r="I18" s="10">
        <f>I6</f>
        <v>3</v>
      </c>
      <c r="J18" s="10">
        <f t="shared" ref="J18:S18" si="4">I18+1</f>
        <v>4</v>
      </c>
      <c r="K18" s="10">
        <f t="shared" si="4"/>
        <v>5</v>
      </c>
      <c r="L18" s="10">
        <f t="shared" si="4"/>
        <v>6</v>
      </c>
      <c r="M18" s="10">
        <f t="shared" si="4"/>
        <v>7</v>
      </c>
      <c r="N18" s="10">
        <f t="shared" si="4"/>
        <v>8</v>
      </c>
      <c r="O18" s="10">
        <f t="shared" si="4"/>
        <v>9</v>
      </c>
      <c r="P18" s="10">
        <f t="shared" si="4"/>
        <v>10</v>
      </c>
      <c r="Q18" s="10">
        <f t="shared" si="4"/>
        <v>11</v>
      </c>
      <c r="R18" s="10">
        <f t="shared" si="4"/>
        <v>12</v>
      </c>
      <c r="S18" s="10">
        <f t="shared" si="4"/>
        <v>13</v>
      </c>
      <c r="T18" s="10">
        <f t="shared" ref="T18" si="5">S18+1</f>
        <v>14</v>
      </c>
      <c r="U18" s="10">
        <f t="shared" ref="U18" si="6">T18+1</f>
        <v>15</v>
      </c>
    </row>
    <row r="19" spans="2:21" ht="14.1" customHeight="1" x14ac:dyDescent="0.3">
      <c r="B19" s="11">
        <v>1</v>
      </c>
      <c r="C19" s="12" t="s">
        <v>52</v>
      </c>
      <c r="D19" s="17" t="s">
        <v>8</v>
      </c>
      <c r="E19" s="26">
        <f>SUM(F19:G19)</f>
        <v>0</v>
      </c>
      <c r="F19" s="27">
        <f>SUM(F9+F11)</f>
        <v>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" customHeight="1" x14ac:dyDescent="0.3">
      <c r="B20" s="11">
        <v>2</v>
      </c>
      <c r="C20" s="16" t="s">
        <v>53</v>
      </c>
      <c r="D20" s="17" t="s">
        <v>8</v>
      </c>
      <c r="E20" s="27">
        <f>SUM(F20:G20)</f>
        <v>0</v>
      </c>
      <c r="F20" s="18">
        <f>F10+F12</f>
        <v>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" customHeight="1" x14ac:dyDescent="0.3">
      <c r="B21" s="28">
        <v>3</v>
      </c>
      <c r="C21" s="29" t="s">
        <v>54</v>
      </c>
      <c r="D21" s="30" t="s">
        <v>8</v>
      </c>
      <c r="E21" s="26">
        <f>SUM(F21:G21)</f>
        <v>0</v>
      </c>
      <c r="F21" s="19">
        <f>F20+F19</f>
        <v>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3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3">
      <c r="B23" s="142" t="s">
        <v>11</v>
      </c>
      <c r="C23" s="143"/>
      <c r="D23" s="143"/>
      <c r="E23" s="143"/>
      <c r="F23" s="143"/>
      <c r="G23" s="143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3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0</v>
      </c>
      <c r="G24" s="42">
        <f t="shared" si="9"/>
        <v>1</v>
      </c>
      <c r="H24" s="42">
        <f t="shared" si="9"/>
        <v>2</v>
      </c>
      <c r="I24" s="42">
        <f t="shared" si="9"/>
        <v>3</v>
      </c>
      <c r="J24" s="42">
        <f t="shared" si="9"/>
        <v>4</v>
      </c>
      <c r="K24" s="42">
        <f t="shared" si="9"/>
        <v>5</v>
      </c>
      <c r="L24" s="42">
        <f t="shared" si="9"/>
        <v>6</v>
      </c>
      <c r="M24" s="42">
        <f t="shared" si="9"/>
        <v>7</v>
      </c>
      <c r="N24" s="42">
        <f t="shared" si="9"/>
        <v>8</v>
      </c>
      <c r="O24" s="42">
        <f t="shared" si="9"/>
        <v>9</v>
      </c>
      <c r="P24" s="42">
        <f t="shared" si="9"/>
        <v>10</v>
      </c>
      <c r="Q24" s="42">
        <f t="shared" si="9"/>
        <v>11</v>
      </c>
      <c r="R24" s="42">
        <f t="shared" si="9"/>
        <v>12</v>
      </c>
      <c r="S24" s="42">
        <f t="shared" si="9"/>
        <v>13</v>
      </c>
      <c r="T24" s="42">
        <f t="shared" ref="T24:U24" si="10">T18</f>
        <v>14</v>
      </c>
      <c r="U24" s="42">
        <f t="shared" si="10"/>
        <v>15</v>
      </c>
    </row>
    <row r="25" spans="2:21" s="43" customFormat="1" ht="14.1" customHeight="1" x14ac:dyDescent="0.3">
      <c r="B25" s="11">
        <v>1</v>
      </c>
      <c r="C25" s="12" t="s">
        <v>69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" customHeight="1" x14ac:dyDescent="0.3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" customHeight="1" x14ac:dyDescent="0.3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" customHeight="1" x14ac:dyDescent="0.3">
      <c r="B28" s="11">
        <v>4</v>
      </c>
      <c r="C28" s="45" t="s">
        <v>14</v>
      </c>
      <c r="D28" s="46" t="s">
        <v>15</v>
      </c>
      <c r="E28" s="13"/>
      <c r="F28" s="105">
        <f t="shared" ref="F28:S28" si="12">1/(1+$E$35)^F27</f>
        <v>1</v>
      </c>
      <c r="G28" s="105">
        <f t="shared" si="12"/>
        <v>0.96153846153846145</v>
      </c>
      <c r="H28" s="105">
        <f t="shared" si="12"/>
        <v>0.92455621301775137</v>
      </c>
      <c r="I28" s="105">
        <f t="shared" si="12"/>
        <v>0.88899635867091487</v>
      </c>
      <c r="J28" s="105">
        <f t="shared" si="12"/>
        <v>0.85480419102972571</v>
      </c>
      <c r="K28" s="105">
        <f t="shared" si="12"/>
        <v>0.82192710675935154</v>
      </c>
      <c r="L28" s="105">
        <f t="shared" si="12"/>
        <v>0.79031452573014571</v>
      </c>
      <c r="M28" s="105">
        <f t="shared" si="12"/>
        <v>0.75991781320206331</v>
      </c>
      <c r="N28" s="105">
        <f t="shared" si="12"/>
        <v>0.73069020500198378</v>
      </c>
      <c r="O28" s="105">
        <f t="shared" si="12"/>
        <v>0.70258673557883045</v>
      </c>
      <c r="P28" s="105">
        <f t="shared" si="12"/>
        <v>0.67556416882579851</v>
      </c>
      <c r="Q28" s="105">
        <f t="shared" si="12"/>
        <v>0.6495809315632679</v>
      </c>
      <c r="R28" s="105">
        <f t="shared" si="12"/>
        <v>0.62459704958006512</v>
      </c>
      <c r="S28" s="105">
        <f t="shared" si="12"/>
        <v>0.600574086134678</v>
      </c>
      <c r="T28" s="105">
        <f t="shared" ref="T28:U28" si="13">1/(1+$E$35)^T27</f>
        <v>0.57747508282180582</v>
      </c>
      <c r="U28" s="105">
        <f t="shared" si="13"/>
        <v>0.55526450271327477</v>
      </c>
    </row>
    <row r="29" spans="2:21" s="47" customFormat="1" ht="14.1" customHeight="1" x14ac:dyDescent="0.3">
      <c r="B29" s="11">
        <v>5</v>
      </c>
      <c r="C29" s="48" t="s">
        <v>16</v>
      </c>
      <c r="D29" s="11" t="s">
        <v>8</v>
      </c>
      <c r="E29" s="13"/>
      <c r="F29" s="49">
        <f>Parametry!D17</f>
        <v>0</v>
      </c>
      <c r="G29" s="49">
        <f>F29</f>
        <v>0</v>
      </c>
      <c r="H29" s="49">
        <f t="shared" ref="H29:S31" si="14">G29</f>
        <v>0</v>
      </c>
      <c r="I29" s="49">
        <f>H29</f>
        <v>0</v>
      </c>
      <c r="J29" s="49">
        <f t="shared" si="14"/>
        <v>0</v>
      </c>
      <c r="K29" s="49">
        <f t="shared" si="14"/>
        <v>0</v>
      </c>
      <c r="L29" s="49">
        <f t="shared" si="14"/>
        <v>0</v>
      </c>
      <c r="M29" s="49">
        <f t="shared" si="14"/>
        <v>0</v>
      </c>
      <c r="N29" s="49">
        <f t="shared" si="14"/>
        <v>0</v>
      </c>
      <c r="O29" s="49">
        <f t="shared" si="14"/>
        <v>0</v>
      </c>
      <c r="P29" s="49">
        <f t="shared" si="14"/>
        <v>0</v>
      </c>
      <c r="Q29" s="49">
        <f t="shared" si="14"/>
        <v>0</v>
      </c>
      <c r="R29" s="49">
        <f t="shared" si="14"/>
        <v>0</v>
      </c>
      <c r="S29" s="49">
        <f t="shared" si="14"/>
        <v>0</v>
      </c>
      <c r="T29" s="49">
        <f t="shared" ref="T29:T31" si="15">S29</f>
        <v>0</v>
      </c>
      <c r="U29" s="49">
        <f t="shared" ref="U29:U31" si="16">T29</f>
        <v>0</v>
      </c>
    </row>
    <row r="30" spans="2:21" s="47" customFormat="1" ht="14.1" customHeight="1" x14ac:dyDescent="0.3">
      <c r="B30" s="11">
        <v>6</v>
      </c>
      <c r="C30" s="50" t="s">
        <v>17</v>
      </c>
      <c r="D30" s="11" t="s">
        <v>8</v>
      </c>
      <c r="E30" s="13"/>
      <c r="F30" s="49">
        <f>F29</f>
        <v>0</v>
      </c>
      <c r="G30" s="49">
        <f>Parametry!D18</f>
        <v>0</v>
      </c>
      <c r="H30" s="49">
        <f>G30</f>
        <v>0</v>
      </c>
      <c r="I30" s="49">
        <f t="shared" ref="I30" si="17">H30</f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  <c r="N30" s="49">
        <f t="shared" si="14"/>
        <v>0</v>
      </c>
      <c r="O30" s="49">
        <f t="shared" si="14"/>
        <v>0</v>
      </c>
      <c r="P30" s="49">
        <f t="shared" si="14"/>
        <v>0</v>
      </c>
      <c r="Q30" s="49">
        <f t="shared" si="14"/>
        <v>0</v>
      </c>
      <c r="R30" s="49">
        <f t="shared" si="14"/>
        <v>0</v>
      </c>
      <c r="S30" s="49">
        <f t="shared" si="14"/>
        <v>0</v>
      </c>
      <c r="T30" s="49">
        <f t="shared" si="15"/>
        <v>0</v>
      </c>
      <c r="U30" s="49">
        <f t="shared" si="16"/>
        <v>0</v>
      </c>
    </row>
    <row r="31" spans="2:21" s="47" customFormat="1" ht="15.75" customHeight="1" x14ac:dyDescent="0.3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0</v>
      </c>
      <c r="H31" s="49">
        <f>G31</f>
        <v>0</v>
      </c>
      <c r="I31" s="49">
        <f t="shared" ref="I31" si="18">H31</f>
        <v>0</v>
      </c>
      <c r="J31" s="49">
        <f t="shared" si="14"/>
        <v>0</v>
      </c>
      <c r="K31" s="49">
        <f t="shared" si="14"/>
        <v>0</v>
      </c>
      <c r="L31" s="49">
        <f t="shared" si="14"/>
        <v>0</v>
      </c>
      <c r="M31" s="49">
        <f t="shared" si="14"/>
        <v>0</v>
      </c>
      <c r="N31" s="49">
        <f t="shared" si="14"/>
        <v>0</v>
      </c>
      <c r="O31" s="49">
        <f t="shared" si="14"/>
        <v>0</v>
      </c>
      <c r="P31" s="49">
        <f t="shared" si="14"/>
        <v>0</v>
      </c>
      <c r="Q31" s="49">
        <f t="shared" si="14"/>
        <v>0</v>
      </c>
      <c r="R31" s="49">
        <f t="shared" si="14"/>
        <v>0</v>
      </c>
      <c r="S31" s="49">
        <f t="shared" si="14"/>
        <v>0</v>
      </c>
      <c r="T31" s="49">
        <f t="shared" si="15"/>
        <v>0</v>
      </c>
      <c r="U31" s="49">
        <f t="shared" si="16"/>
        <v>0</v>
      </c>
    </row>
    <row r="32" spans="2:21" s="47" customFormat="1" ht="14.1" customHeight="1" x14ac:dyDescent="0.3">
      <c r="B32" s="11">
        <v>11</v>
      </c>
      <c r="C32" s="48" t="s">
        <v>72</v>
      </c>
      <c r="D32" s="11" t="s">
        <v>8</v>
      </c>
      <c r="E32" s="13"/>
      <c r="F32" s="49">
        <f>F29-F30+F31</f>
        <v>0</v>
      </c>
      <c r="G32" s="49">
        <f t="shared" ref="G32:S32" si="19">G29-G30+G31</f>
        <v>0</v>
      </c>
      <c r="H32" s="49">
        <f t="shared" si="19"/>
        <v>0</v>
      </c>
      <c r="I32" s="49">
        <f t="shared" si="19"/>
        <v>0</v>
      </c>
      <c r="J32" s="49">
        <f t="shared" si="19"/>
        <v>0</v>
      </c>
      <c r="K32" s="49">
        <f t="shared" si="19"/>
        <v>0</v>
      </c>
      <c r="L32" s="49">
        <f t="shared" si="19"/>
        <v>0</v>
      </c>
      <c r="M32" s="49">
        <f t="shared" si="19"/>
        <v>0</v>
      </c>
      <c r="N32" s="49">
        <f t="shared" si="19"/>
        <v>0</v>
      </c>
      <c r="O32" s="49">
        <f t="shared" si="19"/>
        <v>0</v>
      </c>
      <c r="P32" s="49">
        <f t="shared" si="19"/>
        <v>0</v>
      </c>
      <c r="Q32" s="49">
        <f t="shared" si="19"/>
        <v>0</v>
      </c>
      <c r="R32" s="49">
        <f t="shared" si="19"/>
        <v>0</v>
      </c>
      <c r="S32" s="49">
        <f t="shared" si="19"/>
        <v>0</v>
      </c>
      <c r="T32" s="49">
        <f t="shared" ref="T32" si="20">T29-T30+T31</f>
        <v>0</v>
      </c>
      <c r="U32" s="49">
        <f t="shared" ref="U32" si="21">U29-U30+U31</f>
        <v>0</v>
      </c>
    </row>
    <row r="33" spans="2:21" s="47" customFormat="1" ht="14.1" customHeight="1" x14ac:dyDescent="0.3">
      <c r="B33" s="11">
        <v>12</v>
      </c>
      <c r="C33" s="52" t="s">
        <v>73</v>
      </c>
      <c r="D33" s="17" t="s">
        <v>8</v>
      </c>
      <c r="E33" s="53">
        <f>G32</f>
        <v>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" customHeight="1" x14ac:dyDescent="0.3">
      <c r="B34" s="11">
        <v>13</v>
      </c>
      <c r="C34" s="55" t="s">
        <v>54</v>
      </c>
      <c r="D34" s="17" t="s">
        <v>8</v>
      </c>
      <c r="E34" s="56">
        <f>E21</f>
        <v>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" customHeight="1" x14ac:dyDescent="0.3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3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3">
      <c r="B37" s="142" t="s">
        <v>19</v>
      </c>
      <c r="C37" s="143"/>
      <c r="D37" s="143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3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0</v>
      </c>
      <c r="G38" s="64">
        <f>G24</f>
        <v>1</v>
      </c>
      <c r="H38" s="64">
        <f>H24</f>
        <v>2</v>
      </c>
      <c r="I38" s="64">
        <f>I24</f>
        <v>3</v>
      </c>
      <c r="J38" s="64">
        <f t="shared" ref="J38:S38" si="22">I38+1</f>
        <v>4</v>
      </c>
      <c r="K38" s="64">
        <f t="shared" si="22"/>
        <v>5</v>
      </c>
      <c r="L38" s="64">
        <f t="shared" si="22"/>
        <v>6</v>
      </c>
      <c r="M38" s="64">
        <f t="shared" si="22"/>
        <v>7</v>
      </c>
      <c r="N38" s="64">
        <f t="shared" si="22"/>
        <v>8</v>
      </c>
      <c r="O38" s="64">
        <f t="shared" si="22"/>
        <v>9</v>
      </c>
      <c r="P38" s="64">
        <f t="shared" si="22"/>
        <v>10</v>
      </c>
      <c r="Q38" s="64">
        <f t="shared" si="22"/>
        <v>11</v>
      </c>
      <c r="R38" s="64">
        <f t="shared" si="22"/>
        <v>12</v>
      </c>
      <c r="S38" s="64">
        <f t="shared" si="22"/>
        <v>13</v>
      </c>
      <c r="T38" s="64">
        <f t="shared" ref="T38" si="23">S38+1</f>
        <v>14</v>
      </c>
      <c r="U38" s="64">
        <f t="shared" ref="U38" si="24">T38+1</f>
        <v>15</v>
      </c>
    </row>
    <row r="39" spans="2:21" s="43" customFormat="1" ht="15" customHeight="1" x14ac:dyDescent="0.3">
      <c r="B39" s="65">
        <v>1</v>
      </c>
      <c r="C39" s="12" t="s">
        <v>69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3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3">
      <c r="B41" s="65">
        <v>3</v>
      </c>
      <c r="C41" s="66" t="s">
        <v>55</v>
      </c>
      <c r="D41" s="17" t="s">
        <v>8</v>
      </c>
      <c r="E41" s="67">
        <f>SUM(F41:M41)</f>
        <v>0</v>
      </c>
      <c r="F41" s="68">
        <f>F13</f>
        <v>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3">
      <c r="B42" s="65">
        <v>4</v>
      </c>
      <c r="C42" s="48" t="s">
        <v>56</v>
      </c>
      <c r="D42" s="17" t="s">
        <v>8</v>
      </c>
      <c r="E42" s="67">
        <f>SUM(F42:M42)</f>
        <v>0</v>
      </c>
      <c r="F42" s="70">
        <f t="shared" ref="F42:S42" si="26">F41*F28</f>
        <v>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3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0</v>
      </c>
      <c r="G43" s="70">
        <f t="shared" si="28"/>
        <v>0</v>
      </c>
      <c r="H43" s="70">
        <f t="shared" si="28"/>
        <v>0</v>
      </c>
      <c r="I43" s="70">
        <f t="shared" si="28"/>
        <v>0</v>
      </c>
      <c r="J43" s="70">
        <f t="shared" si="28"/>
        <v>0</v>
      </c>
      <c r="K43" s="70">
        <f t="shared" si="28"/>
        <v>0</v>
      </c>
      <c r="L43" s="70">
        <f t="shared" si="28"/>
        <v>0</v>
      </c>
      <c r="M43" s="70">
        <f t="shared" si="28"/>
        <v>0</v>
      </c>
      <c r="N43" s="70">
        <f t="shared" si="28"/>
        <v>0</v>
      </c>
      <c r="O43" s="70">
        <f t="shared" si="28"/>
        <v>0</v>
      </c>
      <c r="P43" s="70">
        <f t="shared" si="28"/>
        <v>0</v>
      </c>
      <c r="Q43" s="70">
        <f t="shared" si="28"/>
        <v>0</v>
      </c>
      <c r="R43" s="70">
        <f t="shared" si="28"/>
        <v>0</v>
      </c>
      <c r="S43" s="70">
        <f t="shared" si="28"/>
        <v>0</v>
      </c>
      <c r="T43" s="70">
        <f t="shared" ref="T43:U43" si="29">T$28*T29</f>
        <v>0</v>
      </c>
      <c r="U43" s="70">
        <f t="shared" si="29"/>
        <v>0</v>
      </c>
    </row>
    <row r="44" spans="2:21" s="69" customFormat="1" ht="15" customHeight="1" x14ac:dyDescent="0.3">
      <c r="B44" s="65">
        <v>6</v>
      </c>
      <c r="C44" s="50" t="s">
        <v>22</v>
      </c>
      <c r="D44" s="17"/>
      <c r="E44" s="71"/>
      <c r="F44" s="70">
        <f t="shared" ref="F44:S44" si="30">F$28*F30</f>
        <v>0</v>
      </c>
      <c r="G44" s="70">
        <f t="shared" si="30"/>
        <v>0</v>
      </c>
      <c r="H44" s="70">
        <f t="shared" si="30"/>
        <v>0</v>
      </c>
      <c r="I44" s="70">
        <f t="shared" si="30"/>
        <v>0</v>
      </c>
      <c r="J44" s="70">
        <f t="shared" si="30"/>
        <v>0</v>
      </c>
      <c r="K44" s="70">
        <f t="shared" si="30"/>
        <v>0</v>
      </c>
      <c r="L44" s="70">
        <f t="shared" si="30"/>
        <v>0</v>
      </c>
      <c r="M44" s="70">
        <f t="shared" si="30"/>
        <v>0</v>
      </c>
      <c r="N44" s="70">
        <f t="shared" si="30"/>
        <v>0</v>
      </c>
      <c r="O44" s="70">
        <f t="shared" si="30"/>
        <v>0</v>
      </c>
      <c r="P44" s="70">
        <f t="shared" si="30"/>
        <v>0</v>
      </c>
      <c r="Q44" s="70">
        <f t="shared" si="30"/>
        <v>0</v>
      </c>
      <c r="R44" s="70">
        <f t="shared" si="30"/>
        <v>0</v>
      </c>
      <c r="S44" s="70">
        <f t="shared" si="30"/>
        <v>0</v>
      </c>
      <c r="T44" s="70">
        <f t="shared" ref="T44:U44" si="31">T$28*T30</f>
        <v>0</v>
      </c>
      <c r="U44" s="70">
        <f t="shared" si="31"/>
        <v>0</v>
      </c>
    </row>
    <row r="45" spans="2:21" s="69" customFormat="1" ht="15" customHeight="1" x14ac:dyDescent="0.3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0</v>
      </c>
      <c r="H45" s="70">
        <f t="shared" si="32"/>
        <v>0</v>
      </c>
      <c r="I45" s="70">
        <f t="shared" si="32"/>
        <v>0</v>
      </c>
      <c r="J45" s="70">
        <f t="shared" si="32"/>
        <v>0</v>
      </c>
      <c r="K45" s="70">
        <f t="shared" si="32"/>
        <v>0</v>
      </c>
      <c r="L45" s="70">
        <f t="shared" si="32"/>
        <v>0</v>
      </c>
      <c r="M45" s="70">
        <f t="shared" si="32"/>
        <v>0</v>
      </c>
      <c r="N45" s="70">
        <f t="shared" si="32"/>
        <v>0</v>
      </c>
      <c r="O45" s="70">
        <f t="shared" si="32"/>
        <v>0</v>
      </c>
      <c r="P45" s="70">
        <f t="shared" si="32"/>
        <v>0</v>
      </c>
      <c r="Q45" s="70">
        <f t="shared" si="32"/>
        <v>0</v>
      </c>
      <c r="R45" s="70">
        <f t="shared" si="32"/>
        <v>0</v>
      </c>
      <c r="S45" s="70">
        <f t="shared" si="32"/>
        <v>0</v>
      </c>
      <c r="T45" s="70">
        <f t="shared" ref="T45:U45" si="33">T$28*T32</f>
        <v>0</v>
      </c>
      <c r="U45" s="70">
        <f t="shared" si="33"/>
        <v>0</v>
      </c>
    </row>
    <row r="46" spans="2:21" s="69" customFormat="1" ht="15" customHeight="1" x14ac:dyDescent="0.3">
      <c r="B46" s="65">
        <v>8</v>
      </c>
      <c r="C46" s="48" t="s">
        <v>24</v>
      </c>
      <c r="D46" s="17" t="s">
        <v>8</v>
      </c>
      <c r="E46" s="72">
        <f>SUM(F42:M42)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3">
      <c r="B47" s="65">
        <v>9</v>
      </c>
      <c r="C47" s="55" t="s">
        <v>25</v>
      </c>
      <c r="D47" s="17" t="s">
        <v>8</v>
      </c>
      <c r="E47" s="72">
        <f>SUM(F43:U43)</f>
        <v>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3">
      <c r="B48" s="65">
        <v>10</v>
      </c>
      <c r="C48" s="55" t="s">
        <v>26</v>
      </c>
      <c r="D48" s="17" t="s">
        <v>8</v>
      </c>
      <c r="E48" s="72">
        <f>SUM(F44:U44)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3">
      <c r="B49" s="65">
        <v>11</v>
      </c>
      <c r="C49" s="55" t="s">
        <v>27</v>
      </c>
      <c r="D49" s="17" t="s">
        <v>8</v>
      </c>
      <c r="E49" s="72">
        <f>SUM(F45:U45)</f>
        <v>0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3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3">
      <c r="A51" s="74"/>
      <c r="B51" s="140" t="s">
        <v>59</v>
      </c>
      <c r="C51" s="141"/>
      <c r="D51" s="141"/>
      <c r="E51" s="141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3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0</v>
      </c>
      <c r="G52" s="76">
        <f t="shared" si="34"/>
        <v>1</v>
      </c>
      <c r="H52" s="76">
        <f t="shared" si="34"/>
        <v>2</v>
      </c>
      <c r="I52" s="76">
        <f t="shared" si="34"/>
        <v>3</v>
      </c>
      <c r="J52" s="76">
        <f t="shared" si="34"/>
        <v>4</v>
      </c>
      <c r="K52" s="76">
        <f t="shared" si="34"/>
        <v>5</v>
      </c>
      <c r="L52" s="76">
        <f t="shared" si="34"/>
        <v>6</v>
      </c>
      <c r="M52" s="76">
        <f t="shared" si="34"/>
        <v>7</v>
      </c>
      <c r="N52" s="76">
        <f t="shared" si="34"/>
        <v>8</v>
      </c>
      <c r="O52" s="76">
        <f t="shared" si="34"/>
        <v>9</v>
      </c>
      <c r="P52" s="76">
        <f t="shared" si="34"/>
        <v>10</v>
      </c>
      <c r="Q52" s="76">
        <f t="shared" si="34"/>
        <v>11</v>
      </c>
      <c r="R52" s="76">
        <f t="shared" si="34"/>
        <v>12</v>
      </c>
      <c r="S52" s="76">
        <f t="shared" si="34"/>
        <v>13</v>
      </c>
      <c r="T52" s="76">
        <f t="shared" ref="T52:U52" si="35">T38</f>
        <v>14</v>
      </c>
      <c r="U52" s="76">
        <f t="shared" si="35"/>
        <v>15</v>
      </c>
    </row>
    <row r="53" spans="1:21" ht="14.1" customHeight="1" x14ac:dyDescent="0.3">
      <c r="A53" s="78"/>
      <c r="B53" s="11">
        <v>1</v>
      </c>
      <c r="C53" s="12" t="s">
        <v>69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" customHeight="1" x14ac:dyDescent="0.3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" customHeight="1" x14ac:dyDescent="0.3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" customHeight="1" x14ac:dyDescent="0.3">
      <c r="A56" s="78"/>
      <c r="B56" s="11">
        <v>5</v>
      </c>
      <c r="C56" s="111" t="s">
        <v>72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0</v>
      </c>
      <c r="H56" s="83">
        <f t="shared" si="39"/>
        <v>0</v>
      </c>
      <c r="I56" s="83">
        <f t="shared" si="39"/>
        <v>0</v>
      </c>
      <c r="J56" s="83">
        <f t="shared" si="39"/>
        <v>0</v>
      </c>
      <c r="K56" s="83">
        <f t="shared" si="39"/>
        <v>0</v>
      </c>
      <c r="L56" s="83">
        <f t="shared" si="39"/>
        <v>0</v>
      </c>
      <c r="M56" s="83">
        <f t="shared" si="39"/>
        <v>0</v>
      </c>
      <c r="N56" s="83">
        <f t="shared" si="39"/>
        <v>0</v>
      </c>
      <c r="O56" s="83">
        <f t="shared" si="39"/>
        <v>0</v>
      </c>
      <c r="P56" s="83">
        <f t="shared" si="39"/>
        <v>0</v>
      </c>
      <c r="Q56" s="83">
        <f t="shared" si="39"/>
        <v>0</v>
      </c>
      <c r="R56" s="83">
        <f t="shared" si="39"/>
        <v>0</v>
      </c>
      <c r="S56" s="83">
        <f t="shared" si="39"/>
        <v>0</v>
      </c>
      <c r="T56" s="83">
        <f t="shared" ref="T56:U56" si="40">T32</f>
        <v>0</v>
      </c>
      <c r="U56" s="83">
        <f t="shared" si="40"/>
        <v>0</v>
      </c>
    </row>
    <row r="57" spans="1:21" ht="14.1" customHeight="1" x14ac:dyDescent="0.3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0</v>
      </c>
      <c r="G57" s="84">
        <f>G56-G55</f>
        <v>0</v>
      </c>
      <c r="H57" s="84">
        <f t="shared" si="41"/>
        <v>0</v>
      </c>
      <c r="I57" s="84">
        <f>I56-I55</f>
        <v>0</v>
      </c>
      <c r="J57" s="84">
        <f>J56-J55</f>
        <v>0</v>
      </c>
      <c r="K57" s="84">
        <f t="shared" si="41"/>
        <v>0</v>
      </c>
      <c r="L57" s="84">
        <f t="shared" si="41"/>
        <v>0</v>
      </c>
      <c r="M57" s="84">
        <f t="shared" si="41"/>
        <v>0</v>
      </c>
      <c r="N57" s="84">
        <f t="shared" si="41"/>
        <v>0</v>
      </c>
      <c r="O57" s="84">
        <f t="shared" si="41"/>
        <v>0</v>
      </c>
      <c r="P57" s="84">
        <f t="shared" si="41"/>
        <v>0</v>
      </c>
      <c r="Q57" s="84">
        <f t="shared" si="41"/>
        <v>0</v>
      </c>
      <c r="R57" s="84">
        <f t="shared" si="41"/>
        <v>0</v>
      </c>
      <c r="S57" s="84">
        <f t="shared" si="41"/>
        <v>0</v>
      </c>
      <c r="T57" s="84">
        <f t="shared" ref="T57:U57" si="42">T56-T55</f>
        <v>0</v>
      </c>
      <c r="U57" s="84">
        <f t="shared" si="42"/>
        <v>0</v>
      </c>
    </row>
    <row r="58" spans="1:21" ht="14.1" customHeight="1" x14ac:dyDescent="0.3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" customHeight="1" x14ac:dyDescent="0.3">
      <c r="A59" s="88"/>
      <c r="B59" s="11">
        <v>8</v>
      </c>
      <c r="C59" s="112" t="s">
        <v>42</v>
      </c>
      <c r="D59" s="17" t="s">
        <v>8</v>
      </c>
      <c r="E59" s="72">
        <f>NPV(E58,(F56:U56))-SUM(F55:G55)</f>
        <v>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" customHeight="1" x14ac:dyDescent="0.3">
      <c r="A60" s="88"/>
      <c r="B60" s="11">
        <v>9</v>
      </c>
      <c r="C60" s="91" t="s">
        <v>29</v>
      </c>
      <c r="D60" s="86" t="s">
        <v>9</v>
      </c>
      <c r="E60" s="99" t="e">
        <f>IRR(F57:U57)</f>
        <v>#NUM!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3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35433070866141736" right="0.27559055118110237" top="0.98425196850393704" bottom="0.74803149606299213" header="0.51181102362204722" footer="0.27559055118110237"/>
  <pageSetup paperSize="9" scale="86" fitToHeight="2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D23" sqref="D23:E25"/>
    </sheetView>
  </sheetViews>
  <sheetFormatPr defaultRowHeight="14.4" x14ac:dyDescent="0.3"/>
  <cols>
    <col min="1" max="1" width="5.109375" customWidth="1"/>
    <col min="2" max="2" width="19.5546875" customWidth="1"/>
    <col min="3" max="3" width="10.33203125" customWidth="1"/>
    <col min="4" max="4" width="12" customWidth="1"/>
    <col min="5" max="5" width="11.33203125" customWidth="1"/>
  </cols>
  <sheetData>
    <row r="1" spans="1:5" x14ac:dyDescent="0.3">
      <c r="A1" s="100" t="s">
        <v>80</v>
      </c>
    </row>
    <row r="2" spans="1:5" x14ac:dyDescent="0.3">
      <c r="C2" s="100"/>
    </row>
    <row r="3" spans="1:5" x14ac:dyDescent="0.3">
      <c r="A3" s="94" t="s">
        <v>2</v>
      </c>
      <c r="B3" s="95" t="s">
        <v>81</v>
      </c>
      <c r="C3" s="94" t="s">
        <v>82</v>
      </c>
      <c r="D3" s="95"/>
      <c r="E3" s="95"/>
    </row>
    <row r="4" spans="1:5" x14ac:dyDescent="0.3">
      <c r="A4" s="94">
        <v>1</v>
      </c>
      <c r="B4" s="95" t="s">
        <v>83</v>
      </c>
      <c r="C4" s="94"/>
      <c r="D4" s="94" t="s">
        <v>84</v>
      </c>
      <c r="E4" s="119"/>
    </row>
    <row r="5" spans="1:5" x14ac:dyDescent="0.3">
      <c r="A5" s="94">
        <v>2</v>
      </c>
      <c r="B5" s="95" t="s">
        <v>85</v>
      </c>
      <c r="C5" s="94"/>
      <c r="D5" s="94" t="s">
        <v>86</v>
      </c>
      <c r="E5" s="119"/>
    </row>
    <row r="6" spans="1:5" x14ac:dyDescent="0.3">
      <c r="A6" s="94">
        <v>3</v>
      </c>
      <c r="B6" s="95" t="s">
        <v>87</v>
      </c>
      <c r="C6" s="94"/>
      <c r="D6" s="94" t="s">
        <v>84</v>
      </c>
      <c r="E6" s="119"/>
    </row>
    <row r="7" spans="1:5" x14ac:dyDescent="0.3">
      <c r="A7" s="94">
        <v>4</v>
      </c>
      <c r="B7" s="95" t="s">
        <v>88</v>
      </c>
      <c r="C7" s="94"/>
      <c r="D7" s="94" t="s">
        <v>84</v>
      </c>
      <c r="E7" s="119"/>
    </row>
    <row r="8" spans="1:5" x14ac:dyDescent="0.3">
      <c r="A8" s="94"/>
      <c r="B8" s="95"/>
      <c r="C8" s="94" t="s">
        <v>89</v>
      </c>
      <c r="D8" s="120"/>
      <c r="E8" s="95"/>
    </row>
    <row r="9" spans="1:5" x14ac:dyDescent="0.3">
      <c r="A9" s="94">
        <v>5</v>
      </c>
      <c r="B9" s="95" t="s">
        <v>90</v>
      </c>
      <c r="C9" s="94"/>
      <c r="D9" s="120"/>
      <c r="E9" s="95"/>
    </row>
    <row r="10" spans="1:5" x14ac:dyDescent="0.3">
      <c r="A10" s="92"/>
      <c r="C10" s="92"/>
      <c r="D10" s="121"/>
    </row>
    <row r="11" spans="1:5" x14ac:dyDescent="0.3">
      <c r="A11" s="100" t="s">
        <v>91</v>
      </c>
    </row>
    <row r="12" spans="1:5" x14ac:dyDescent="0.3">
      <c r="A12" s="100"/>
    </row>
    <row r="13" spans="1:5" x14ac:dyDescent="0.3">
      <c r="A13" s="122" t="s">
        <v>92</v>
      </c>
    </row>
    <row r="14" spans="1:5" x14ac:dyDescent="0.3">
      <c r="A14" s="123"/>
      <c r="B14" s="124"/>
      <c r="C14" s="124"/>
      <c r="D14" s="124"/>
      <c r="E14" s="124"/>
    </row>
    <row r="15" spans="1:5" x14ac:dyDescent="0.3">
      <c r="A15" s="125" t="s">
        <v>2</v>
      </c>
      <c r="B15" s="126" t="s">
        <v>81</v>
      </c>
      <c r="C15" s="127" t="s">
        <v>83</v>
      </c>
      <c r="D15" s="126"/>
      <c r="E15" s="126" t="s">
        <v>93</v>
      </c>
    </row>
    <row r="16" spans="1:5" x14ac:dyDescent="0.3">
      <c r="A16" s="94">
        <v>1</v>
      </c>
      <c r="B16" s="95" t="s">
        <v>94</v>
      </c>
      <c r="C16" s="94" t="s">
        <v>84</v>
      </c>
      <c r="D16" s="120"/>
      <c r="E16" s="95"/>
    </row>
    <row r="17" spans="1:5" x14ac:dyDescent="0.3">
      <c r="A17" s="94">
        <v>2</v>
      </c>
      <c r="B17" s="95" t="s">
        <v>95</v>
      </c>
      <c r="C17" s="94" t="s">
        <v>84</v>
      </c>
      <c r="D17" s="120"/>
      <c r="E17" s="128"/>
    </row>
    <row r="18" spans="1:5" x14ac:dyDescent="0.3">
      <c r="A18" s="94">
        <v>3</v>
      </c>
      <c r="B18" s="95" t="s">
        <v>96</v>
      </c>
      <c r="C18" s="94" t="s">
        <v>84</v>
      </c>
      <c r="D18" s="120"/>
      <c r="E18" s="128"/>
    </row>
    <row r="19" spans="1:5" x14ac:dyDescent="0.3">
      <c r="A19" s="92"/>
      <c r="C19" s="92"/>
      <c r="D19" s="121"/>
      <c r="E19" s="129"/>
    </row>
    <row r="20" spans="1:5" ht="28.5" customHeight="1" x14ac:dyDescent="0.3">
      <c r="A20" s="144" t="s">
        <v>97</v>
      </c>
      <c r="B20" s="144"/>
      <c r="C20" s="144"/>
      <c r="D20" s="144"/>
      <c r="E20" s="144"/>
    </row>
    <row r="22" spans="1:5" x14ac:dyDescent="0.3">
      <c r="A22" s="94" t="s">
        <v>2</v>
      </c>
      <c r="B22" s="95" t="s">
        <v>81</v>
      </c>
      <c r="C22" s="130"/>
      <c r="D22" s="95"/>
      <c r="E22" s="95" t="s">
        <v>93</v>
      </c>
    </row>
    <row r="23" spans="1:5" x14ac:dyDescent="0.3">
      <c r="A23" s="94">
        <v>1</v>
      </c>
      <c r="B23" s="95" t="s">
        <v>94</v>
      </c>
      <c r="C23" s="94" t="s">
        <v>84</v>
      </c>
      <c r="D23" s="120"/>
      <c r="E23" s="131"/>
    </row>
    <row r="24" spans="1:5" x14ac:dyDescent="0.3">
      <c r="A24" s="94">
        <v>2</v>
      </c>
      <c r="B24" s="95" t="s">
        <v>95</v>
      </c>
      <c r="C24" s="94" t="s">
        <v>84</v>
      </c>
      <c r="D24" s="120"/>
      <c r="E24" s="128"/>
    </row>
    <row r="25" spans="1:5" x14ac:dyDescent="0.3">
      <c r="A25" s="94">
        <v>3</v>
      </c>
      <c r="B25" s="95" t="s">
        <v>96</v>
      </c>
      <c r="C25" s="94" t="s">
        <v>84</v>
      </c>
      <c r="D25" s="120"/>
      <c r="E25" s="128"/>
    </row>
    <row r="26" spans="1:5" x14ac:dyDescent="0.3">
      <c r="B26" s="132" t="s">
        <v>98</v>
      </c>
    </row>
    <row r="28" spans="1:5" ht="30" customHeight="1" x14ac:dyDescent="0.3">
      <c r="A28" s="145" t="s">
        <v>130</v>
      </c>
      <c r="B28" s="145"/>
      <c r="C28" s="145"/>
      <c r="D28" s="145"/>
      <c r="E28" s="145"/>
    </row>
  </sheetData>
  <mergeCells count="2">
    <mergeCell ref="A20:E20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Parametry</vt:lpstr>
      <vt:lpstr>Efektywnosc</vt:lpstr>
      <vt:lpstr>Wskazniki emisji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Marlena Mikołajczak</cp:lastModifiedBy>
  <cp:lastPrinted>2024-12-04T11:03:30Z</cp:lastPrinted>
  <dcterms:created xsi:type="dcterms:W3CDTF">2019-02-21T14:49:33Z</dcterms:created>
  <dcterms:modified xsi:type="dcterms:W3CDTF">2025-03-21T08:58:53Z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2023-07-18T16:02:07Z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4b86235e-cc98-49ad-88be-4c97aa54283c</vt:lpwstr>
  </property>
  <property fmtid="{D5CDD505-2E9C-101B-9397-08002B2CF9AE}" pid="8" name="MSIP_Label_52a0fa98-7deb-4b97-a58b-3087d9cf6647_ContentBits">
    <vt:lpwstr>0</vt:lpwstr>
  </property>
</Properties>
</file>